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8445" activeTab="0"/>
  </bookViews>
  <sheets>
    <sheet name="прейскурант" sheetId="1" r:id="rId1"/>
  </sheets>
  <definedNames>
    <definedName name="_xlnm.Print_Area" localSheetId="0">'прейскурант'!$A$8:$L$100</definedName>
  </definedNames>
  <calcPr fullCalcOnLoad="1" refMode="R1C1"/>
</workbook>
</file>

<file path=xl/sharedStrings.xml><?xml version="1.0" encoding="utf-8"?>
<sst xmlns="http://schemas.openxmlformats.org/spreadsheetml/2006/main" count="94" uniqueCount="56">
  <si>
    <t>№ п/п</t>
  </si>
  <si>
    <t>Сорт</t>
  </si>
  <si>
    <t>Толщина, мм</t>
  </si>
  <si>
    <t>Обрезные</t>
  </si>
  <si>
    <t>Необрезные</t>
  </si>
  <si>
    <t xml:space="preserve"> БРУС ХВОЙНЫХ ПОРОД</t>
  </si>
  <si>
    <t>2-х кантный</t>
  </si>
  <si>
    <t xml:space="preserve"> БРУС ЛИСТВЕННЫХ ПОРОД</t>
  </si>
  <si>
    <t>ПРОЧАЯ  ПРОДУКЦИЯ  ДЕРЕВООБРАБОТКИ</t>
  </si>
  <si>
    <t>Наименование продукции</t>
  </si>
  <si>
    <t>Ед. изм.</t>
  </si>
  <si>
    <t>УТВЕРЖДЕНО</t>
  </si>
  <si>
    <t>СТБ 1713-2007, длина 0.5-6.5 м</t>
  </si>
  <si>
    <t>СТБ 1714-2007, длина 0.5-6.5 м</t>
  </si>
  <si>
    <t>"Лиозненский лесхоз"</t>
  </si>
  <si>
    <t>до 25</t>
  </si>
  <si>
    <t>от 25 до 30</t>
  </si>
  <si>
    <t>до деноминации</t>
  </si>
  <si>
    <t>после деноминации</t>
  </si>
  <si>
    <t>ПИЛОМАТЕРИАЛЫ ТВЕРДОЛИСТВЕННЫХ ПОРОД</t>
  </si>
  <si>
    <t xml:space="preserve"> от 32 до 40</t>
  </si>
  <si>
    <t>отпускная цена без учета НДС за 1 м.куб., руб.</t>
  </si>
  <si>
    <t>отпускная цена с учетом НДС за 1 м.куб., руб.</t>
  </si>
  <si>
    <t>отпускная цена без учета НДС за 1 м.куб., руб</t>
  </si>
  <si>
    <t>отпускная цена с учетом НДС за 1 м.куб., руб</t>
  </si>
  <si>
    <t>от 44 и более</t>
  </si>
  <si>
    <t>4-х кантный (200 мм и более)</t>
  </si>
  <si>
    <t>4-х кантный (150-199 мм)</t>
  </si>
  <si>
    <t>4-х кантный (60-149 мм)</t>
  </si>
  <si>
    <t>4-х кантный (50-150 мм)</t>
  </si>
  <si>
    <t>4-х кантный (60-150 мм)</t>
  </si>
  <si>
    <t>2-х кантный (60-149 мм)</t>
  </si>
  <si>
    <t>Приказ  директора Государственного</t>
  </si>
  <si>
    <t xml:space="preserve"> лесохозяйственного учреждения</t>
  </si>
  <si>
    <t>Вид, толщина</t>
  </si>
  <si>
    <r>
      <t>Отпускная цена с учетом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</si>
  <si>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r>
      <t>отпускная цена без учета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</si>
  <si>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r>
      <t>отпускная цена с учетом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</si>
  <si>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r>
      <t>Отпускная цена без учета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 рублей</t>
    </r>
  </si>
  <si>
    <r>
      <t>Отпускная цена без учета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</si>
  <si>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t>Примечание: в случае несовпадения пильных размеров с вышеуказанными размерами цена товара определяется по наибольшему показателю (показатель определяется по ширине и толщине товара).</t>
  </si>
  <si>
    <t>ПИЛОМАТЕРИАЛЫ ХВОЙНЫХ ПОРОД (ДОСКА)</t>
  </si>
  <si>
    <t>ПИЛОМАТЕРИАЛЫ ЛИСТВЕННЫХ ПОРОД (ДОСКА)</t>
  </si>
  <si>
    <t xml:space="preserve">ОТПУСКНЫЕ ЦЕНЫ                                                                                                                                                                                                                              на пиломатериалы обрезные и необрезные хвойных и лиственных пород, реализуемые на условиях франко-склад организации-изготовителя*                                   </t>
  </si>
  <si>
    <t>5. в качестве цены предложения при участии в государственных закупках;</t>
  </si>
  <si>
    <t>3. сельскохозяйственным организациям, осуществляющим строительство, в том числе ремонт, животноводческих ферм, других объектов производственной и социальной инфраструктуры, находящихся на их балансе;</t>
  </si>
  <si>
    <t>4. организациям, осуществляющим ремонт и текущее содержание объектов, находящихся на балансе бюджетных организаций;</t>
  </si>
  <si>
    <t>6. при закупках пиломатериалов для строительства объектов, осуществляемого с привлечением полностью либо частично средств республиканского или местных бюджетов,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Беларусь, привлеченных под гарантии Правительства Республики Беларусь, облисполкомов и Минского горисполкома.</t>
  </si>
  <si>
    <t>Приложение</t>
  </si>
  <si>
    <t>2. организациям, осуществляющим строительство жилья на территории сельской местности в рамках государственных программ. При этом под территорией сельской местности понимается территория сельсоветов, поселков городского типа, городов районного подчинения, являющихся административно-территориальными единицами, поселков городского типа и городов районного подчинения, являющихся территориальными единицами.</t>
  </si>
  <si>
    <t>* Настоящие отпускные цены применяются при на реализации пиломатериалов:</t>
  </si>
  <si>
    <t>15.09.2022 № 384</t>
  </si>
  <si>
    <t>(вводятся с 19.09.2022)</t>
  </si>
  <si>
    <r>
      <t>1. физическим лицам (за исключением индивидуальных предпринимателей)</t>
    </r>
    <r>
      <rPr>
        <sz val="12"/>
        <rFont val="Times New Roman"/>
        <family val="1"/>
      </rPr>
      <t>;</t>
    </r>
  </si>
  <si>
    <t>Пиломатериалы обрезные хвойных и лиственных пород (штакетник) бессортовые</t>
  </si>
  <si>
    <r>
      <t>м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</si>
</sst>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.00\ &quot;Br&quot;_-;\-* #,##0.00\ &quot;Br&quot;_-;_-* &quot;-&quot;??\ &quot;Br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#,##0.0"/>
    <numFmt numFmtId="188" formatCode="0.000000000"/>
    <numFmt numFmtId="189" formatCode="0.00000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_р_."/>
    <numFmt numFmtId="197" formatCode="#,##0.000"/>
    <numFmt numFmtId="198" formatCode="#,##0.0000"/>
    <numFmt numFmtId="199" formatCode="0.0%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24" borderId="12" xfId="0" applyNumberFormat="1" applyFont="1" applyFill="1" applyBorder="1" applyAlignment="1" applyProtection="1">
      <alignment horizontal="center"/>
      <protection locked="0"/>
    </xf>
    <xf numFmtId="4" fontId="25" fillId="24" borderId="10" xfId="0" applyNumberFormat="1" applyFont="1" applyFill="1" applyBorder="1" applyAlignment="1" applyProtection="1">
      <alignment horizontal="center"/>
      <protection locked="0"/>
    </xf>
    <xf numFmtId="4" fontId="25" fillId="24" borderId="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3" fontId="25" fillId="24" borderId="10" xfId="0" applyNumberFormat="1" applyFont="1" applyFill="1" applyBorder="1" applyAlignment="1" applyProtection="1">
      <alignment horizontal="center"/>
      <protection locked="0"/>
    </xf>
    <xf numFmtId="4" fontId="25" fillId="0" borderId="10" xfId="0" applyNumberFormat="1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196" fontId="25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2" fontId="25" fillId="24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justify" wrapText="1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4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24" borderId="0" xfId="0" applyFont="1" applyFill="1" applyAlignment="1" applyProtection="1">
      <alignment horizontal="left" vertical="top" wrapText="1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justify" wrapText="1"/>
    </xf>
    <xf numFmtId="0" fontId="21" fillId="0" borderId="13" xfId="0" applyFont="1" applyBorder="1" applyAlignment="1" applyProtection="1">
      <alignment horizontal="justify" wrapText="1"/>
      <protection locked="0"/>
    </xf>
    <xf numFmtId="0" fontId="27" fillId="0" borderId="13" xfId="0" applyFont="1" applyBorder="1" applyAlignment="1">
      <alignment horizontal="justify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4" fontId="0" fillId="24" borderId="0" xfId="0" applyNumberFormat="1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96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justify" wrapText="1"/>
      <protection locked="0"/>
    </xf>
    <xf numFmtId="0" fontId="22" fillId="0" borderId="0" xfId="0" applyFont="1" applyAlignment="1" applyProtection="1">
      <alignment horizontal="justify"/>
      <protection locked="0"/>
    </xf>
    <xf numFmtId="0" fontId="21" fillId="24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center" vertical="justify" wrapText="1"/>
      <protection locked="0"/>
    </xf>
    <xf numFmtId="4" fontId="25" fillId="24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4" fontId="25" fillId="24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justify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4" fontId="25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25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left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24" borderId="11" xfId="0" applyNumberFormat="1" applyFont="1" applyFill="1" applyBorder="1" applyAlignment="1" applyProtection="1">
      <alignment horizontal="center"/>
      <protection locked="0"/>
    </xf>
    <xf numFmtId="2" fontId="21" fillId="24" borderId="14" xfId="0" applyNumberFormat="1" applyFont="1" applyFill="1" applyBorder="1" applyAlignment="1" applyProtection="1">
      <alignment horizontal="center"/>
      <protection locked="0"/>
    </xf>
    <xf numFmtId="2" fontId="21" fillId="24" borderId="12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4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0" fontId="21" fillId="24" borderId="10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24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21" fillId="0" borderId="0" xfId="0" applyFont="1" applyBorder="1" applyAlignment="1" applyProtection="1">
      <alignment horizontal="justify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0"/>
  <sheetViews>
    <sheetView showGridLines="0" tabSelected="1" view="pageBreakPreview" zoomScale="85" zoomScaleSheetLayoutView="85" workbookViewId="0" topLeftCell="A1">
      <selection activeCell="R95" sqref="R9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5.625" style="2" customWidth="1"/>
    <col min="4" max="4" width="20.375" style="2" customWidth="1"/>
    <col min="5" max="5" width="16.625" style="2" hidden="1" customWidth="1"/>
    <col min="6" max="6" width="8.125" style="2" customWidth="1"/>
    <col min="7" max="7" width="7.75390625" style="2" customWidth="1"/>
    <col min="8" max="8" width="17.00390625" style="2" hidden="1" customWidth="1"/>
    <col min="9" max="9" width="3.25390625" style="2" customWidth="1"/>
    <col min="10" max="10" width="12.75390625" style="2" customWidth="1"/>
    <col min="11" max="11" width="16.125" style="2" customWidth="1"/>
    <col min="12" max="12" width="15.75390625" style="2" customWidth="1"/>
    <col min="13" max="13" width="0.12890625" style="2" hidden="1" customWidth="1"/>
    <col min="14" max="16384" width="9.125" style="2" customWidth="1"/>
  </cols>
  <sheetData>
    <row r="1" spans="7:13" ht="17.25" customHeight="1">
      <c r="G1" s="42"/>
      <c r="H1" s="42"/>
      <c r="I1" s="42"/>
      <c r="J1" s="47" t="s">
        <v>48</v>
      </c>
      <c r="K1" s="47"/>
      <c r="L1" s="47"/>
      <c r="M1" s="47"/>
    </row>
    <row r="2" spans="7:13" ht="21.75" customHeight="1">
      <c r="G2" s="48"/>
      <c r="H2" s="48"/>
      <c r="I2" s="48"/>
      <c r="J2" s="122" t="s">
        <v>11</v>
      </c>
      <c r="K2" s="122"/>
      <c r="L2" s="122"/>
      <c r="M2" s="48"/>
    </row>
    <row r="3" spans="1:13" ht="15.75" customHeight="1">
      <c r="A3" s="3"/>
      <c r="B3" s="3"/>
      <c r="C3" s="4"/>
      <c r="D3" s="4"/>
      <c r="E3" s="4"/>
      <c r="F3" s="4"/>
      <c r="G3" s="49"/>
      <c r="H3" s="49"/>
      <c r="I3" s="49"/>
      <c r="J3" s="123" t="s">
        <v>32</v>
      </c>
      <c r="K3" s="123"/>
      <c r="L3" s="123"/>
      <c r="M3" s="49"/>
    </row>
    <row r="4" spans="1:13" ht="18.75" customHeight="1">
      <c r="A4" s="3"/>
      <c r="B4" s="3"/>
      <c r="C4" s="4"/>
      <c r="D4" s="4"/>
      <c r="E4" s="4"/>
      <c r="F4" s="4"/>
      <c r="G4" s="49"/>
      <c r="H4" s="49"/>
      <c r="I4" s="49"/>
      <c r="J4" s="123" t="s">
        <v>33</v>
      </c>
      <c r="K4" s="123"/>
      <c r="L4" s="123"/>
      <c r="M4" s="49"/>
    </row>
    <row r="5" spans="1:13" ht="15.75" customHeight="1">
      <c r="A5" s="3"/>
      <c r="B5" s="3"/>
      <c r="C5" s="4"/>
      <c r="D5" s="4"/>
      <c r="E5" s="4"/>
      <c r="F5" s="4"/>
      <c r="G5" s="49"/>
      <c r="H5" s="49"/>
      <c r="I5" s="49"/>
      <c r="J5" s="123" t="s">
        <v>14</v>
      </c>
      <c r="K5" s="123"/>
      <c r="L5" s="123"/>
      <c r="M5" s="49"/>
    </row>
    <row r="6" spans="1:16" ht="15.75" customHeight="1">
      <c r="A6" s="3"/>
      <c r="B6" s="3"/>
      <c r="C6" s="4"/>
      <c r="D6" s="4"/>
      <c r="E6" s="4"/>
      <c r="F6" s="4"/>
      <c r="G6" s="50"/>
      <c r="H6" s="50"/>
      <c r="I6" s="50"/>
      <c r="J6" s="124" t="s">
        <v>51</v>
      </c>
      <c r="K6" s="124"/>
      <c r="L6" s="124"/>
      <c r="M6" s="50"/>
      <c r="P6" s="4"/>
    </row>
    <row r="7" spans="1:13" ht="12.75" customHeight="1">
      <c r="A7" s="5"/>
      <c r="B7" s="3"/>
      <c r="C7" s="4"/>
      <c r="D7" s="4"/>
      <c r="E7" s="4"/>
      <c r="F7" s="4"/>
      <c r="H7" s="6"/>
      <c r="J7" s="4"/>
      <c r="K7" s="4"/>
      <c r="L7" s="4"/>
      <c r="M7" s="4"/>
    </row>
    <row r="8" spans="1:13" s="8" customFormat="1" ht="17.2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7"/>
    </row>
    <row r="9" spans="1:13" s="8" customFormat="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9"/>
    </row>
    <row r="10" spans="1:13" s="8" customFormat="1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0"/>
    </row>
    <row r="11" spans="1:13" s="8" customFormat="1" ht="6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1"/>
    </row>
    <row r="12" spans="1:13" s="8" customFormat="1" ht="1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5"/>
    </row>
    <row r="13" spans="1:13" s="8" customFormat="1" ht="12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5"/>
    </row>
    <row r="14" spans="1:13" s="8" customFormat="1" ht="15.75" customHeight="1">
      <c r="A14" s="68" t="s">
        <v>52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55"/>
    </row>
    <row r="15" spans="1:13" s="8" customFormat="1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5"/>
    </row>
    <row r="16" spans="1:13" s="8" customFormat="1" ht="18" customHeight="1">
      <c r="A16" s="69" t="s">
        <v>41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55"/>
    </row>
    <row r="17" spans="1:13" s="8" customFormat="1" ht="19.5" customHeight="1">
      <c r="A17" s="69" t="s">
        <v>12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55"/>
    </row>
    <row r="18" spans="1:13" s="15" customFormat="1" ht="17.25" customHeight="1">
      <c r="A18" s="88" t="s">
        <v>0</v>
      </c>
      <c r="B18" s="119" t="s">
        <v>1</v>
      </c>
      <c r="C18" s="118" t="s">
        <v>2</v>
      </c>
      <c r="D18" s="118"/>
      <c r="E18" s="73" t="s">
        <v>3</v>
      </c>
      <c r="F18" s="88"/>
      <c r="G18" s="88"/>
      <c r="H18" s="88"/>
      <c r="I18" s="88"/>
      <c r="J18" s="88"/>
      <c r="K18" s="72" t="s">
        <v>4</v>
      </c>
      <c r="L18" s="73"/>
      <c r="M18" s="14"/>
    </row>
    <row r="19" spans="1:13" s="15" customFormat="1" ht="49.5" customHeight="1">
      <c r="A19" s="88"/>
      <c r="B19" s="119"/>
      <c r="C19" s="118"/>
      <c r="D19" s="118"/>
      <c r="E19" s="72" t="s">
        <v>36</v>
      </c>
      <c r="F19" s="117"/>
      <c r="G19" s="73"/>
      <c r="H19" s="72" t="s">
        <v>37</v>
      </c>
      <c r="I19" s="117"/>
      <c r="J19" s="73"/>
      <c r="K19" s="13" t="s">
        <v>36</v>
      </c>
      <c r="L19" s="13" t="s">
        <v>37</v>
      </c>
      <c r="M19" s="16"/>
    </row>
    <row r="20" spans="1:13" ht="18" customHeight="1">
      <c r="A20" s="17">
        <v>1</v>
      </c>
      <c r="B20" s="18">
        <v>1</v>
      </c>
      <c r="C20" s="86" t="s">
        <v>15</v>
      </c>
      <c r="D20" s="86"/>
      <c r="E20" s="19">
        <v>1894000</v>
      </c>
      <c r="F20" s="67">
        <v>337.92</v>
      </c>
      <c r="G20" s="67"/>
      <c r="H20" s="67"/>
      <c r="I20" s="67">
        <v>405.504</v>
      </c>
      <c r="J20" s="67"/>
      <c r="K20" s="20">
        <v>256.82</v>
      </c>
      <c r="L20" s="20">
        <v>308.18399999999997</v>
      </c>
      <c r="M20" s="21"/>
    </row>
    <row r="21" spans="1:13" ht="18" customHeight="1">
      <c r="A21" s="17">
        <f aca="true" t="shared" si="0" ref="A21:A37">A20+1</f>
        <v>2</v>
      </c>
      <c r="B21" s="18">
        <v>2</v>
      </c>
      <c r="C21" s="86"/>
      <c r="D21" s="86"/>
      <c r="E21" s="19">
        <v>1579000</v>
      </c>
      <c r="F21" s="67">
        <v>281.6</v>
      </c>
      <c r="G21" s="67"/>
      <c r="H21" s="67"/>
      <c r="I21" s="67">
        <v>337.92</v>
      </c>
      <c r="J21" s="67"/>
      <c r="K21" s="20">
        <v>214.02</v>
      </c>
      <c r="L21" s="20">
        <v>256.824</v>
      </c>
      <c r="M21" s="21"/>
    </row>
    <row r="22" spans="1:13" ht="18" customHeight="1">
      <c r="A22" s="17">
        <f t="shared" si="0"/>
        <v>3</v>
      </c>
      <c r="B22" s="18">
        <v>3</v>
      </c>
      <c r="C22" s="86"/>
      <c r="D22" s="86"/>
      <c r="E22" s="19">
        <v>1263000</v>
      </c>
      <c r="F22" s="67">
        <v>225.28</v>
      </c>
      <c r="G22" s="67"/>
      <c r="H22" s="67"/>
      <c r="I22" s="67">
        <v>270.336</v>
      </c>
      <c r="J22" s="67"/>
      <c r="K22" s="20">
        <v>171.22</v>
      </c>
      <c r="L22" s="20">
        <v>205.464</v>
      </c>
      <c r="M22" s="21"/>
    </row>
    <row r="23" spans="1:13" ht="18" customHeight="1">
      <c r="A23" s="17">
        <f t="shared" si="0"/>
        <v>4</v>
      </c>
      <c r="B23" s="18">
        <v>4</v>
      </c>
      <c r="C23" s="86"/>
      <c r="D23" s="86"/>
      <c r="E23" s="19">
        <v>884000</v>
      </c>
      <c r="F23" s="67">
        <v>157.7</v>
      </c>
      <c r="G23" s="67"/>
      <c r="H23" s="67"/>
      <c r="I23" s="67">
        <v>189.23999999999998</v>
      </c>
      <c r="J23" s="67"/>
      <c r="K23" s="20">
        <v>119.85</v>
      </c>
      <c r="L23" s="20">
        <v>143.82</v>
      </c>
      <c r="M23" s="21"/>
    </row>
    <row r="24" spans="1:13" ht="18" customHeight="1">
      <c r="A24" s="17">
        <f t="shared" si="0"/>
        <v>5</v>
      </c>
      <c r="B24" s="22">
        <v>1</v>
      </c>
      <c r="C24" s="86" t="s">
        <v>16</v>
      </c>
      <c r="D24" s="86"/>
      <c r="E24" s="23">
        <v>1722000</v>
      </c>
      <c r="F24" s="67">
        <v>307.2</v>
      </c>
      <c r="G24" s="67"/>
      <c r="H24" s="67"/>
      <c r="I24" s="67">
        <v>368.64</v>
      </c>
      <c r="J24" s="67"/>
      <c r="K24" s="20">
        <v>233.47</v>
      </c>
      <c r="L24" s="20">
        <v>280.164</v>
      </c>
      <c r="M24" s="21"/>
    </row>
    <row r="25" spans="1:13" ht="18" customHeight="1">
      <c r="A25" s="17">
        <f t="shared" si="0"/>
        <v>6</v>
      </c>
      <c r="B25" s="22">
        <v>2</v>
      </c>
      <c r="C25" s="86"/>
      <c r="D25" s="86"/>
      <c r="E25" s="23">
        <v>1435200</v>
      </c>
      <c r="F25" s="87">
        <v>256</v>
      </c>
      <c r="G25" s="87"/>
      <c r="H25" s="87"/>
      <c r="I25" s="87">
        <v>307.2</v>
      </c>
      <c r="J25" s="87"/>
      <c r="K25" s="24">
        <v>194.56</v>
      </c>
      <c r="L25" s="20">
        <v>233.47199999999998</v>
      </c>
      <c r="M25" s="21"/>
    </row>
    <row r="26" spans="1:13" ht="18" customHeight="1">
      <c r="A26" s="17">
        <f t="shared" si="0"/>
        <v>7</v>
      </c>
      <c r="B26" s="22">
        <v>3</v>
      </c>
      <c r="C26" s="86"/>
      <c r="D26" s="86"/>
      <c r="E26" s="23">
        <v>1148000</v>
      </c>
      <c r="F26" s="67">
        <v>204.8</v>
      </c>
      <c r="G26" s="67"/>
      <c r="H26" s="67"/>
      <c r="I26" s="67">
        <v>245.76</v>
      </c>
      <c r="J26" s="67"/>
      <c r="K26" s="20">
        <v>155.65</v>
      </c>
      <c r="L26" s="20">
        <v>186.78</v>
      </c>
      <c r="M26" s="21"/>
    </row>
    <row r="27" spans="1:13" ht="18" customHeight="1">
      <c r="A27" s="17">
        <f t="shared" si="0"/>
        <v>8</v>
      </c>
      <c r="B27" s="22">
        <v>4</v>
      </c>
      <c r="C27" s="86"/>
      <c r="D27" s="86"/>
      <c r="E27" s="23">
        <v>804000</v>
      </c>
      <c r="F27" s="67">
        <v>143.36</v>
      </c>
      <c r="G27" s="67"/>
      <c r="H27" s="67"/>
      <c r="I27" s="67">
        <v>172.032</v>
      </c>
      <c r="J27" s="67"/>
      <c r="K27" s="20">
        <v>108.95</v>
      </c>
      <c r="L27" s="20">
        <v>130.74</v>
      </c>
      <c r="M27" s="21"/>
    </row>
    <row r="28" spans="1:13" ht="18" customHeight="1" hidden="1">
      <c r="A28" s="17">
        <f t="shared" si="0"/>
        <v>9</v>
      </c>
      <c r="B28" s="22">
        <v>0</v>
      </c>
      <c r="C28" s="86" t="s">
        <v>20</v>
      </c>
      <c r="D28" s="86"/>
      <c r="E28" s="23">
        <v>2687000</v>
      </c>
      <c r="F28" s="67" t="e">
        <v>#REF!</v>
      </c>
      <c r="G28" s="67"/>
      <c r="H28" s="67"/>
      <c r="I28" s="67" t="e">
        <v>#REF!</v>
      </c>
      <c r="J28" s="67"/>
      <c r="K28" s="20" t="e">
        <v>#REF!</v>
      </c>
      <c r="L28" s="20" t="e">
        <v>#REF!</v>
      </c>
      <c r="M28" s="21"/>
    </row>
    <row r="29" spans="1:13" ht="18" customHeight="1">
      <c r="A29" s="17">
        <v>9</v>
      </c>
      <c r="B29" s="22">
        <v>1</v>
      </c>
      <c r="C29" s="86"/>
      <c r="D29" s="86"/>
      <c r="E29" s="23">
        <v>2066000</v>
      </c>
      <c r="F29" s="67">
        <v>368.64</v>
      </c>
      <c r="G29" s="67"/>
      <c r="H29" s="67"/>
      <c r="I29" s="67">
        <v>442.368</v>
      </c>
      <c r="J29" s="67"/>
      <c r="K29" s="20">
        <v>280.16</v>
      </c>
      <c r="L29" s="20">
        <v>336.192</v>
      </c>
      <c r="M29" s="21"/>
    </row>
    <row r="30" spans="1:13" ht="18" customHeight="1">
      <c r="A30" s="17">
        <f t="shared" si="0"/>
        <v>10</v>
      </c>
      <c r="B30" s="22">
        <v>2</v>
      </c>
      <c r="C30" s="86"/>
      <c r="D30" s="86"/>
      <c r="E30" s="23">
        <v>1722000</v>
      </c>
      <c r="F30" s="67">
        <v>307.2</v>
      </c>
      <c r="G30" s="67"/>
      <c r="H30" s="67"/>
      <c r="I30" s="67">
        <v>368.64</v>
      </c>
      <c r="J30" s="67"/>
      <c r="K30" s="20">
        <v>233.47</v>
      </c>
      <c r="L30" s="20">
        <v>280.164</v>
      </c>
      <c r="M30" s="21"/>
    </row>
    <row r="31" spans="1:13" ht="18" customHeight="1">
      <c r="A31" s="17">
        <f t="shared" si="0"/>
        <v>11</v>
      </c>
      <c r="B31" s="22">
        <v>3</v>
      </c>
      <c r="C31" s="86"/>
      <c r="D31" s="86"/>
      <c r="E31" s="23">
        <v>1378000</v>
      </c>
      <c r="F31" s="67">
        <v>245.76</v>
      </c>
      <c r="G31" s="67"/>
      <c r="H31" s="67"/>
      <c r="I31" s="67">
        <v>294.912</v>
      </c>
      <c r="J31" s="67"/>
      <c r="K31" s="20">
        <v>186.78</v>
      </c>
      <c r="L31" s="20">
        <v>224.136</v>
      </c>
      <c r="M31" s="21"/>
    </row>
    <row r="32" spans="1:13" ht="18" customHeight="1">
      <c r="A32" s="17">
        <f t="shared" si="0"/>
        <v>12</v>
      </c>
      <c r="B32" s="22">
        <v>4</v>
      </c>
      <c r="C32" s="86"/>
      <c r="D32" s="86"/>
      <c r="E32" s="23">
        <v>965000</v>
      </c>
      <c r="F32" s="67">
        <v>172.03</v>
      </c>
      <c r="G32" s="67"/>
      <c r="H32" s="67"/>
      <c r="I32" s="67">
        <v>206.436</v>
      </c>
      <c r="J32" s="67"/>
      <c r="K32" s="20">
        <v>130.74</v>
      </c>
      <c r="L32" s="20">
        <v>156.888</v>
      </c>
      <c r="M32" s="21"/>
    </row>
    <row r="33" spans="1:13" ht="18" customHeight="1" hidden="1">
      <c r="A33" s="17">
        <f t="shared" si="0"/>
        <v>13</v>
      </c>
      <c r="B33" s="22">
        <v>0</v>
      </c>
      <c r="C33" s="90" t="s">
        <v>25</v>
      </c>
      <c r="D33" s="90"/>
      <c r="E33" s="23">
        <v>2911000</v>
      </c>
      <c r="F33" s="67" t="e">
        <v>#REF!</v>
      </c>
      <c r="G33" s="67"/>
      <c r="H33" s="67"/>
      <c r="I33" s="67" t="e">
        <v>#REF!</v>
      </c>
      <c r="J33" s="67"/>
      <c r="K33" s="20" t="e">
        <v>#REF!</v>
      </c>
      <c r="L33" s="20" t="e">
        <v>#REF!</v>
      </c>
      <c r="M33" s="21"/>
    </row>
    <row r="34" spans="1:13" ht="18" customHeight="1">
      <c r="A34" s="17">
        <v>13</v>
      </c>
      <c r="B34" s="22">
        <v>1</v>
      </c>
      <c r="C34" s="90"/>
      <c r="D34" s="90"/>
      <c r="E34" s="23">
        <v>2239000</v>
      </c>
      <c r="F34" s="67">
        <v>399.36</v>
      </c>
      <c r="G34" s="67"/>
      <c r="H34" s="67"/>
      <c r="I34" s="67">
        <v>479.23199999999997</v>
      </c>
      <c r="J34" s="67"/>
      <c r="K34" s="20">
        <v>303.51</v>
      </c>
      <c r="L34" s="20">
        <v>364.212</v>
      </c>
      <c r="M34" s="21"/>
    </row>
    <row r="35" spans="1:13" ht="18" customHeight="1">
      <c r="A35" s="17">
        <f t="shared" si="0"/>
        <v>14</v>
      </c>
      <c r="B35" s="22">
        <v>2</v>
      </c>
      <c r="C35" s="90"/>
      <c r="D35" s="90"/>
      <c r="E35" s="23">
        <v>1866000</v>
      </c>
      <c r="F35" s="67">
        <v>332.8</v>
      </c>
      <c r="G35" s="67"/>
      <c r="H35" s="67"/>
      <c r="I35" s="67">
        <v>399.36</v>
      </c>
      <c r="J35" s="67"/>
      <c r="K35" s="20">
        <v>252.93</v>
      </c>
      <c r="L35" s="20">
        <v>303.516</v>
      </c>
      <c r="M35" s="21"/>
    </row>
    <row r="36" spans="1:13" ht="18" customHeight="1">
      <c r="A36" s="17">
        <f t="shared" si="0"/>
        <v>15</v>
      </c>
      <c r="B36" s="22">
        <v>3</v>
      </c>
      <c r="C36" s="90"/>
      <c r="D36" s="90"/>
      <c r="E36" s="23">
        <v>1492000</v>
      </c>
      <c r="F36" s="67">
        <v>266.24</v>
      </c>
      <c r="G36" s="67"/>
      <c r="H36" s="67"/>
      <c r="I36" s="67">
        <v>319.488</v>
      </c>
      <c r="J36" s="67"/>
      <c r="K36" s="20">
        <v>202.35</v>
      </c>
      <c r="L36" s="20">
        <v>242.82</v>
      </c>
      <c r="M36" s="21"/>
    </row>
    <row r="37" spans="1:13" ht="18" customHeight="1">
      <c r="A37" s="17">
        <f t="shared" si="0"/>
        <v>16</v>
      </c>
      <c r="B37" s="22">
        <v>4</v>
      </c>
      <c r="C37" s="90"/>
      <c r="D37" s="90"/>
      <c r="E37" s="23">
        <v>1045000</v>
      </c>
      <c r="F37" s="67">
        <v>186.37</v>
      </c>
      <c r="G37" s="67"/>
      <c r="H37" s="67"/>
      <c r="I37" s="67">
        <v>223.644</v>
      </c>
      <c r="J37" s="67"/>
      <c r="K37" s="20">
        <v>141.64</v>
      </c>
      <c r="L37" s="20">
        <v>169.968</v>
      </c>
      <c r="M37" s="21"/>
    </row>
    <row r="38" spans="1:13" ht="18" customHeight="1">
      <c r="A38" s="26"/>
      <c r="B38" s="27"/>
      <c r="C38" s="28"/>
      <c r="D38" s="28"/>
      <c r="E38" s="29"/>
      <c r="F38" s="57"/>
      <c r="G38" s="57"/>
      <c r="H38" s="57"/>
      <c r="I38" s="57"/>
      <c r="J38" s="57"/>
      <c r="K38" s="57"/>
      <c r="L38" s="57"/>
      <c r="M38" s="57"/>
    </row>
    <row r="39" spans="1:18" ht="19.5" customHeight="1">
      <c r="A39" s="69" t="s">
        <v>42</v>
      </c>
      <c r="B39" s="69"/>
      <c r="C39" s="69"/>
      <c r="D39" s="69"/>
      <c r="E39" s="69"/>
      <c r="F39" s="69"/>
      <c r="G39" s="69"/>
      <c r="H39" s="69"/>
      <c r="I39" s="69"/>
      <c r="J39" s="69"/>
      <c r="K39" s="91"/>
      <c r="L39" s="91"/>
      <c r="M39" s="56"/>
      <c r="O39" s="30"/>
      <c r="P39" s="30"/>
      <c r="Q39" s="31"/>
      <c r="R39" s="31"/>
    </row>
    <row r="40" spans="1:13" ht="18.75">
      <c r="A40" s="69" t="s">
        <v>13</v>
      </c>
      <c r="B40" s="69"/>
      <c r="C40" s="69"/>
      <c r="D40" s="69"/>
      <c r="E40" s="69"/>
      <c r="F40" s="69"/>
      <c r="G40" s="69"/>
      <c r="H40" s="69"/>
      <c r="I40" s="69"/>
      <c r="J40" s="69"/>
      <c r="K40" s="91"/>
      <c r="L40" s="91"/>
      <c r="M40" s="56"/>
    </row>
    <row r="41" spans="1:13" s="15" customFormat="1" ht="12.75" customHeight="1">
      <c r="A41" s="88" t="s">
        <v>0</v>
      </c>
      <c r="B41" s="118" t="s">
        <v>1</v>
      </c>
      <c r="C41" s="118" t="s">
        <v>2</v>
      </c>
      <c r="D41" s="118"/>
      <c r="E41" s="88" t="s">
        <v>3</v>
      </c>
      <c r="F41" s="88"/>
      <c r="G41" s="88"/>
      <c r="H41" s="88"/>
      <c r="I41" s="88"/>
      <c r="J41" s="88"/>
      <c r="K41" s="72" t="s">
        <v>4</v>
      </c>
      <c r="L41" s="73"/>
      <c r="M41" s="14"/>
    </row>
    <row r="42" spans="1:13" s="15" customFormat="1" ht="48.75" customHeight="1">
      <c r="A42" s="88"/>
      <c r="B42" s="118"/>
      <c r="C42" s="118"/>
      <c r="D42" s="118"/>
      <c r="E42" s="72" t="s">
        <v>36</v>
      </c>
      <c r="F42" s="117"/>
      <c r="G42" s="73"/>
      <c r="H42" s="72" t="s">
        <v>37</v>
      </c>
      <c r="I42" s="117"/>
      <c r="J42" s="73"/>
      <c r="K42" s="13" t="s">
        <v>36</v>
      </c>
      <c r="L42" s="13" t="s">
        <v>37</v>
      </c>
      <c r="M42" s="16"/>
    </row>
    <row r="43" spans="1:13" ht="18.75">
      <c r="A43" s="17">
        <v>1</v>
      </c>
      <c r="B43" s="22">
        <v>1</v>
      </c>
      <c r="C43" s="86" t="s">
        <v>15</v>
      </c>
      <c r="D43" s="86"/>
      <c r="E43" s="32">
        <v>1767000</v>
      </c>
      <c r="F43" s="67">
        <v>305.9</v>
      </c>
      <c r="G43" s="67"/>
      <c r="H43" s="67"/>
      <c r="I43" s="67">
        <v>367.08</v>
      </c>
      <c r="J43" s="67"/>
      <c r="K43" s="20">
        <v>229.42</v>
      </c>
      <c r="L43" s="20">
        <v>275.304</v>
      </c>
      <c r="M43" s="21"/>
    </row>
    <row r="44" spans="1:13" ht="18.75">
      <c r="A44" s="17">
        <v>2</v>
      </c>
      <c r="B44" s="22">
        <v>2</v>
      </c>
      <c r="C44" s="86"/>
      <c r="D44" s="86"/>
      <c r="E44" s="32">
        <v>1472000</v>
      </c>
      <c r="F44" s="67">
        <v>254.91</v>
      </c>
      <c r="G44" s="67"/>
      <c r="H44" s="67"/>
      <c r="I44" s="67">
        <v>305.892</v>
      </c>
      <c r="J44" s="67"/>
      <c r="K44" s="20">
        <v>191.18</v>
      </c>
      <c r="L44" s="20">
        <v>229.416</v>
      </c>
      <c r="M44" s="21"/>
    </row>
    <row r="45" spans="1:13" ht="18.75">
      <c r="A45" s="17">
        <f aca="true" t="shared" si="1" ref="A45:A54">A44+1</f>
        <v>3</v>
      </c>
      <c r="B45" s="22">
        <v>3</v>
      </c>
      <c r="C45" s="86"/>
      <c r="D45" s="86"/>
      <c r="E45" s="32">
        <v>1178000</v>
      </c>
      <c r="F45" s="67">
        <v>203.93</v>
      </c>
      <c r="G45" s="67"/>
      <c r="H45" s="67"/>
      <c r="I45" s="67">
        <v>244.716</v>
      </c>
      <c r="J45" s="67"/>
      <c r="K45" s="20">
        <v>152.94</v>
      </c>
      <c r="L45" s="20">
        <v>183.528</v>
      </c>
      <c r="M45" s="21"/>
    </row>
    <row r="46" spans="1:13" ht="18.75">
      <c r="A46" s="17">
        <f t="shared" si="1"/>
        <v>4</v>
      </c>
      <c r="B46" s="22">
        <v>1</v>
      </c>
      <c r="C46" s="86" t="s">
        <v>16</v>
      </c>
      <c r="D46" s="86"/>
      <c r="E46" s="32">
        <v>1606000</v>
      </c>
      <c r="F46" s="67">
        <v>278.09</v>
      </c>
      <c r="G46" s="67"/>
      <c r="H46" s="67"/>
      <c r="I46" s="67">
        <v>333.70799999999997</v>
      </c>
      <c r="J46" s="67"/>
      <c r="K46" s="20">
        <v>208.56</v>
      </c>
      <c r="L46" s="20">
        <v>250.272</v>
      </c>
      <c r="M46" s="21"/>
    </row>
    <row r="47" spans="1:13" ht="18.75">
      <c r="A47" s="17">
        <f t="shared" si="1"/>
        <v>5</v>
      </c>
      <c r="B47" s="22">
        <v>2</v>
      </c>
      <c r="C47" s="86"/>
      <c r="D47" s="86"/>
      <c r="E47" s="32">
        <v>1338600</v>
      </c>
      <c r="F47" s="67">
        <v>231.74</v>
      </c>
      <c r="G47" s="67"/>
      <c r="H47" s="67"/>
      <c r="I47" s="67">
        <v>278.088</v>
      </c>
      <c r="J47" s="67"/>
      <c r="K47" s="20">
        <v>173.8</v>
      </c>
      <c r="L47" s="20">
        <v>208.56</v>
      </c>
      <c r="M47" s="21"/>
    </row>
    <row r="48" spans="1:13" ht="18.75">
      <c r="A48" s="17">
        <f t="shared" si="1"/>
        <v>6</v>
      </c>
      <c r="B48" s="22">
        <v>3</v>
      </c>
      <c r="C48" s="86"/>
      <c r="D48" s="86"/>
      <c r="E48" s="32">
        <v>1071000</v>
      </c>
      <c r="F48" s="67">
        <v>185.39</v>
      </c>
      <c r="G48" s="67"/>
      <c r="H48" s="67"/>
      <c r="I48" s="67">
        <v>222.468</v>
      </c>
      <c r="J48" s="67"/>
      <c r="K48" s="20">
        <v>139.04</v>
      </c>
      <c r="L48" s="20">
        <v>166.84799999999998</v>
      </c>
      <c r="M48" s="21"/>
    </row>
    <row r="49" spans="1:13" ht="18.75">
      <c r="A49" s="17">
        <f t="shared" si="1"/>
        <v>7</v>
      </c>
      <c r="B49" s="22">
        <v>1</v>
      </c>
      <c r="C49" s="86" t="s">
        <v>20</v>
      </c>
      <c r="D49" s="86"/>
      <c r="E49" s="32">
        <v>1927000</v>
      </c>
      <c r="F49" s="67">
        <v>333.71</v>
      </c>
      <c r="G49" s="67"/>
      <c r="H49" s="67"/>
      <c r="I49" s="67">
        <v>400.45199999999994</v>
      </c>
      <c r="J49" s="67"/>
      <c r="K49" s="20">
        <v>250.27</v>
      </c>
      <c r="L49" s="20">
        <v>300.324</v>
      </c>
      <c r="M49" s="21"/>
    </row>
    <row r="50" spans="1:13" ht="18.75">
      <c r="A50" s="17">
        <f t="shared" si="1"/>
        <v>8</v>
      </c>
      <c r="B50" s="22">
        <v>2</v>
      </c>
      <c r="C50" s="86"/>
      <c r="D50" s="86"/>
      <c r="E50" s="32">
        <v>1606000</v>
      </c>
      <c r="F50" s="67">
        <v>278.09</v>
      </c>
      <c r="G50" s="67"/>
      <c r="H50" s="67"/>
      <c r="I50" s="67">
        <v>333.70799999999997</v>
      </c>
      <c r="J50" s="67"/>
      <c r="K50" s="20">
        <v>208.56</v>
      </c>
      <c r="L50" s="20">
        <v>250.272</v>
      </c>
      <c r="M50" s="21"/>
    </row>
    <row r="51" spans="1:13" ht="18.75">
      <c r="A51" s="17">
        <f t="shared" si="1"/>
        <v>9</v>
      </c>
      <c r="B51" s="22">
        <v>3</v>
      </c>
      <c r="C51" s="86"/>
      <c r="D51" s="86"/>
      <c r="E51" s="32">
        <v>1285000</v>
      </c>
      <c r="F51" s="67">
        <v>222.47</v>
      </c>
      <c r="G51" s="67"/>
      <c r="H51" s="67"/>
      <c r="I51" s="67">
        <v>266.964</v>
      </c>
      <c r="J51" s="67"/>
      <c r="K51" s="20">
        <v>166.85</v>
      </c>
      <c r="L51" s="20">
        <v>200.22</v>
      </c>
      <c r="M51" s="21"/>
    </row>
    <row r="52" spans="1:13" ht="18.75">
      <c r="A52" s="17">
        <f t="shared" si="1"/>
        <v>10</v>
      </c>
      <c r="B52" s="22">
        <v>1</v>
      </c>
      <c r="C52" s="90" t="s">
        <v>25</v>
      </c>
      <c r="D52" s="90"/>
      <c r="E52" s="32">
        <v>2088000</v>
      </c>
      <c r="F52" s="67">
        <v>361.52</v>
      </c>
      <c r="G52" s="67"/>
      <c r="H52" s="67"/>
      <c r="I52" s="67">
        <v>433.82399999999996</v>
      </c>
      <c r="J52" s="67"/>
      <c r="K52" s="20">
        <v>271.13</v>
      </c>
      <c r="L52" s="20">
        <v>325.356</v>
      </c>
      <c r="M52" s="21"/>
    </row>
    <row r="53" spans="1:13" ht="18.75">
      <c r="A53" s="17">
        <f t="shared" si="1"/>
        <v>11</v>
      </c>
      <c r="B53" s="22">
        <v>2</v>
      </c>
      <c r="C53" s="90"/>
      <c r="D53" s="90"/>
      <c r="E53" s="32">
        <v>1740000</v>
      </c>
      <c r="F53" s="67">
        <v>301.26</v>
      </c>
      <c r="G53" s="67"/>
      <c r="H53" s="67"/>
      <c r="I53" s="67">
        <v>361.512</v>
      </c>
      <c r="J53" s="67"/>
      <c r="K53" s="20">
        <v>225.94</v>
      </c>
      <c r="L53" s="20">
        <v>271.128</v>
      </c>
      <c r="M53" s="21"/>
    </row>
    <row r="54" spans="1:13" ht="18.75">
      <c r="A54" s="17">
        <f t="shared" si="1"/>
        <v>12</v>
      </c>
      <c r="B54" s="22">
        <v>3</v>
      </c>
      <c r="C54" s="90"/>
      <c r="D54" s="90"/>
      <c r="E54" s="32">
        <v>1392000</v>
      </c>
      <c r="F54" s="67">
        <v>241.01</v>
      </c>
      <c r="G54" s="67"/>
      <c r="H54" s="67"/>
      <c r="I54" s="67">
        <v>289.212</v>
      </c>
      <c r="J54" s="67"/>
      <c r="K54" s="20">
        <v>180.75</v>
      </c>
      <c r="L54" s="20">
        <v>216.9</v>
      </c>
      <c r="M54" s="21"/>
    </row>
    <row r="55" spans="1:13" s="60" customFormat="1" ht="38.25" customHeight="1" hidden="1">
      <c r="A55" s="115" t="s">
        <v>19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56"/>
    </row>
    <row r="56" spans="1:13" s="60" customFormat="1" ht="19.5" customHeight="1" hidden="1">
      <c r="A56" s="69" t="s">
        <v>13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56"/>
    </row>
    <row r="57" spans="1:13" s="61" customFormat="1" ht="16.5" customHeight="1" hidden="1">
      <c r="A57" s="101" t="s">
        <v>0</v>
      </c>
      <c r="B57" s="111" t="s">
        <v>1</v>
      </c>
      <c r="C57" s="111" t="s">
        <v>2</v>
      </c>
      <c r="D57" s="111"/>
      <c r="E57" s="101" t="s">
        <v>3</v>
      </c>
      <c r="F57" s="101"/>
      <c r="G57" s="101"/>
      <c r="H57" s="101"/>
      <c r="I57" s="101"/>
      <c r="J57" s="101"/>
      <c r="K57" s="101" t="s">
        <v>4</v>
      </c>
      <c r="L57" s="101"/>
      <c r="M57" s="14"/>
    </row>
    <row r="58" spans="1:13" s="61" customFormat="1" ht="50.25" customHeight="1" hidden="1">
      <c r="A58" s="101"/>
      <c r="B58" s="111"/>
      <c r="C58" s="111"/>
      <c r="D58" s="111"/>
      <c r="E58" s="101" t="s">
        <v>21</v>
      </c>
      <c r="F58" s="101"/>
      <c r="G58" s="101"/>
      <c r="H58" s="101" t="s">
        <v>22</v>
      </c>
      <c r="I58" s="101"/>
      <c r="J58" s="101"/>
      <c r="K58" s="14" t="s">
        <v>23</v>
      </c>
      <c r="L58" s="14" t="s">
        <v>24</v>
      </c>
      <c r="M58" s="16"/>
    </row>
    <row r="59" spans="1:13" s="60" customFormat="1" ht="33" customHeight="1" hidden="1">
      <c r="A59" s="101"/>
      <c r="B59" s="111"/>
      <c r="C59" s="111"/>
      <c r="D59" s="111"/>
      <c r="E59" s="40" t="s">
        <v>17</v>
      </c>
      <c r="F59" s="116" t="s">
        <v>18</v>
      </c>
      <c r="G59" s="116"/>
      <c r="H59" s="40" t="s">
        <v>17</v>
      </c>
      <c r="I59" s="94" t="s">
        <v>18</v>
      </c>
      <c r="J59" s="94"/>
      <c r="K59" s="33"/>
      <c r="L59" s="33"/>
      <c r="M59" s="33"/>
    </row>
    <row r="60" spans="1:13" s="60" customFormat="1" ht="18.75" hidden="1">
      <c r="A60" s="26">
        <v>1</v>
      </c>
      <c r="B60" s="27">
        <v>1</v>
      </c>
      <c r="C60" s="120" t="s">
        <v>15</v>
      </c>
      <c r="D60" s="120"/>
      <c r="E60" s="62">
        <v>3115000</v>
      </c>
      <c r="F60" s="70">
        <f>ROUND(F63*1.1,2)</f>
        <v>471.39</v>
      </c>
      <c r="G60" s="70"/>
      <c r="H60" s="70"/>
      <c r="I60" s="70">
        <f>F60*1.2</f>
        <v>565.668</v>
      </c>
      <c r="J60" s="70"/>
      <c r="K60" s="21">
        <f>ROUND(K63*1.1,2)</f>
        <v>395.36</v>
      </c>
      <c r="L60" s="21">
        <f>K60*1.2</f>
        <v>474.432</v>
      </c>
      <c r="M60" s="21"/>
    </row>
    <row r="61" spans="1:13" s="60" customFormat="1" ht="18.75" hidden="1">
      <c r="A61" s="26">
        <v>2</v>
      </c>
      <c r="B61" s="27">
        <v>2</v>
      </c>
      <c r="C61" s="120"/>
      <c r="D61" s="120"/>
      <c r="E61" s="62">
        <v>2596000</v>
      </c>
      <c r="F61" s="70">
        <f>ROUND(F64*1.1,2)</f>
        <v>392.83</v>
      </c>
      <c r="G61" s="70"/>
      <c r="H61" s="70"/>
      <c r="I61" s="70">
        <f aca="true" t="shared" si="2" ref="I61:I71">F61*1.2</f>
        <v>471.39599999999996</v>
      </c>
      <c r="J61" s="70"/>
      <c r="K61" s="21">
        <f>ROUND(K64*1.1,2)</f>
        <v>329.47</v>
      </c>
      <c r="L61" s="21">
        <f aca="true" t="shared" si="3" ref="L61:L71">K61*1.2</f>
        <v>395.36400000000003</v>
      </c>
      <c r="M61" s="21"/>
    </row>
    <row r="62" spans="1:13" s="60" customFormat="1" ht="18.75" hidden="1">
      <c r="A62" s="26">
        <f aca="true" t="shared" si="4" ref="A62:A71">A61+1</f>
        <v>3</v>
      </c>
      <c r="B62" s="27">
        <v>3</v>
      </c>
      <c r="C62" s="120"/>
      <c r="D62" s="120"/>
      <c r="E62" s="62">
        <v>2077000</v>
      </c>
      <c r="F62" s="70">
        <f>ROUND(F65*1.1,2)</f>
        <v>314.27</v>
      </c>
      <c r="G62" s="70"/>
      <c r="H62" s="70"/>
      <c r="I62" s="70">
        <f t="shared" si="2"/>
        <v>377.12399999999997</v>
      </c>
      <c r="J62" s="70"/>
      <c r="K62" s="21">
        <f>ROUND(K65*1.1,2)</f>
        <v>263.58</v>
      </c>
      <c r="L62" s="21">
        <f t="shared" si="3"/>
        <v>316.296</v>
      </c>
      <c r="M62" s="21"/>
    </row>
    <row r="63" spans="1:13" s="60" customFormat="1" ht="18.75" hidden="1">
      <c r="A63" s="26">
        <f t="shared" si="4"/>
        <v>4</v>
      </c>
      <c r="B63" s="27">
        <v>1</v>
      </c>
      <c r="C63" s="120" t="s">
        <v>16</v>
      </c>
      <c r="D63" s="120"/>
      <c r="E63" s="62">
        <v>2832000</v>
      </c>
      <c r="F63" s="70">
        <f>ROUND(F64*1.2,2)</f>
        <v>428.54</v>
      </c>
      <c r="G63" s="70"/>
      <c r="H63" s="70"/>
      <c r="I63" s="70">
        <f t="shared" si="2"/>
        <v>514.248</v>
      </c>
      <c r="J63" s="70"/>
      <c r="K63" s="21">
        <f>ROUND(K64*1.2,2)</f>
        <v>359.42</v>
      </c>
      <c r="L63" s="21">
        <f t="shared" si="3"/>
        <v>431.30400000000003</v>
      </c>
      <c r="M63" s="21"/>
    </row>
    <row r="64" spans="1:13" s="60" customFormat="1" ht="18.75" hidden="1">
      <c r="A64" s="26">
        <f t="shared" si="4"/>
        <v>5</v>
      </c>
      <c r="B64" s="27">
        <v>2</v>
      </c>
      <c r="C64" s="120"/>
      <c r="D64" s="120"/>
      <c r="E64" s="62">
        <v>2359800</v>
      </c>
      <c r="F64" s="70">
        <v>357.12</v>
      </c>
      <c r="G64" s="70"/>
      <c r="H64" s="70"/>
      <c r="I64" s="70">
        <f t="shared" si="2"/>
        <v>428.544</v>
      </c>
      <c r="J64" s="70"/>
      <c r="K64" s="21">
        <v>299.52</v>
      </c>
      <c r="L64" s="21">
        <f t="shared" si="3"/>
        <v>359.424</v>
      </c>
      <c r="M64" s="21"/>
    </row>
    <row r="65" spans="1:13" s="60" customFormat="1" ht="18.75" hidden="1">
      <c r="A65" s="26">
        <f t="shared" si="4"/>
        <v>6</v>
      </c>
      <c r="B65" s="27">
        <v>3</v>
      </c>
      <c r="C65" s="120"/>
      <c r="D65" s="120"/>
      <c r="E65" s="62">
        <v>1888000</v>
      </c>
      <c r="F65" s="70">
        <f>ROUND(F64*0.8,2)</f>
        <v>285.7</v>
      </c>
      <c r="G65" s="70"/>
      <c r="H65" s="70"/>
      <c r="I65" s="70">
        <f t="shared" si="2"/>
        <v>342.84</v>
      </c>
      <c r="J65" s="70"/>
      <c r="K65" s="21">
        <f>ROUND(K64*0.8,2)</f>
        <v>239.62</v>
      </c>
      <c r="L65" s="21">
        <f t="shared" si="3"/>
        <v>287.544</v>
      </c>
      <c r="M65" s="21"/>
    </row>
    <row r="66" spans="1:13" s="60" customFormat="1" ht="18.75" hidden="1">
      <c r="A66" s="26">
        <f t="shared" si="4"/>
        <v>7</v>
      </c>
      <c r="B66" s="27">
        <v>1</v>
      </c>
      <c r="C66" s="120" t="s">
        <v>20</v>
      </c>
      <c r="D66" s="120"/>
      <c r="E66" s="62">
        <v>3398000</v>
      </c>
      <c r="F66" s="70">
        <f>ROUND(F63*1.2,2)</f>
        <v>514.25</v>
      </c>
      <c r="G66" s="70"/>
      <c r="H66" s="70"/>
      <c r="I66" s="70">
        <f t="shared" si="2"/>
        <v>617.1</v>
      </c>
      <c r="J66" s="70"/>
      <c r="K66" s="21">
        <f>ROUND(K63*1.2,2)</f>
        <v>431.3</v>
      </c>
      <c r="L66" s="21">
        <f t="shared" si="3"/>
        <v>517.56</v>
      </c>
      <c r="M66" s="21"/>
    </row>
    <row r="67" spans="1:13" s="60" customFormat="1" ht="18.75" hidden="1">
      <c r="A67" s="26">
        <f t="shared" si="4"/>
        <v>8</v>
      </c>
      <c r="B67" s="27">
        <v>2</v>
      </c>
      <c r="C67" s="120"/>
      <c r="D67" s="120"/>
      <c r="E67" s="62">
        <v>2832000</v>
      </c>
      <c r="F67" s="70">
        <f>ROUND(F64*1.2,2)</f>
        <v>428.54</v>
      </c>
      <c r="G67" s="70"/>
      <c r="H67" s="70"/>
      <c r="I67" s="70">
        <f t="shared" si="2"/>
        <v>514.248</v>
      </c>
      <c r="J67" s="70"/>
      <c r="K67" s="21">
        <f>ROUND(K64*1.2,2)</f>
        <v>359.42</v>
      </c>
      <c r="L67" s="21">
        <f t="shared" si="3"/>
        <v>431.30400000000003</v>
      </c>
      <c r="M67" s="21"/>
    </row>
    <row r="68" spans="1:13" s="60" customFormat="1" ht="18.75" hidden="1">
      <c r="A68" s="26">
        <f t="shared" si="4"/>
        <v>9</v>
      </c>
      <c r="B68" s="27">
        <v>3</v>
      </c>
      <c r="C68" s="120"/>
      <c r="D68" s="120"/>
      <c r="E68" s="62">
        <v>2266000</v>
      </c>
      <c r="F68" s="70">
        <f>ROUND(F65*1.2,2)</f>
        <v>342.84</v>
      </c>
      <c r="G68" s="70"/>
      <c r="H68" s="70"/>
      <c r="I68" s="70">
        <f t="shared" si="2"/>
        <v>411.40799999999996</v>
      </c>
      <c r="J68" s="70"/>
      <c r="K68" s="21">
        <f>ROUND(K65*1.2,2)</f>
        <v>287.54</v>
      </c>
      <c r="L68" s="21">
        <f t="shared" si="3"/>
        <v>345.048</v>
      </c>
      <c r="M68" s="21"/>
    </row>
    <row r="69" spans="1:13" s="60" customFormat="1" ht="18.75" hidden="1">
      <c r="A69" s="26">
        <f t="shared" si="4"/>
        <v>10</v>
      </c>
      <c r="B69" s="27">
        <v>1</v>
      </c>
      <c r="C69" s="121" t="s">
        <v>25</v>
      </c>
      <c r="D69" s="121"/>
      <c r="E69" s="62">
        <v>3682000</v>
      </c>
      <c r="F69" s="70">
        <f>ROUND(F63*1.3,2)</f>
        <v>557.1</v>
      </c>
      <c r="G69" s="70"/>
      <c r="H69" s="70"/>
      <c r="I69" s="70">
        <f t="shared" si="2"/>
        <v>668.52</v>
      </c>
      <c r="J69" s="70"/>
      <c r="K69" s="21">
        <f>ROUND(K63*1.3,2)</f>
        <v>467.25</v>
      </c>
      <c r="L69" s="21">
        <f t="shared" si="3"/>
        <v>560.6999999999999</v>
      </c>
      <c r="M69" s="21"/>
    </row>
    <row r="70" spans="1:13" s="60" customFormat="1" ht="18.75" hidden="1">
      <c r="A70" s="26">
        <f t="shared" si="4"/>
        <v>11</v>
      </c>
      <c r="B70" s="27">
        <v>2</v>
      </c>
      <c r="C70" s="121"/>
      <c r="D70" s="121"/>
      <c r="E70" s="62">
        <v>3068000</v>
      </c>
      <c r="F70" s="70">
        <f>ROUND(F64*1.3,2)</f>
        <v>464.26</v>
      </c>
      <c r="G70" s="70"/>
      <c r="H70" s="70"/>
      <c r="I70" s="70">
        <f t="shared" si="2"/>
        <v>557.112</v>
      </c>
      <c r="J70" s="70"/>
      <c r="K70" s="21">
        <f>ROUND(K64*1.3,2)</f>
        <v>389.38</v>
      </c>
      <c r="L70" s="21">
        <f t="shared" si="3"/>
        <v>467.256</v>
      </c>
      <c r="M70" s="21"/>
    </row>
    <row r="71" spans="1:13" s="60" customFormat="1" ht="18.75" hidden="1">
      <c r="A71" s="26">
        <f t="shared" si="4"/>
        <v>12</v>
      </c>
      <c r="B71" s="27">
        <v>3</v>
      </c>
      <c r="C71" s="121"/>
      <c r="D71" s="121"/>
      <c r="E71" s="62">
        <v>2454000</v>
      </c>
      <c r="F71" s="70">
        <f>ROUND(F65*1.3,2)</f>
        <v>371.41</v>
      </c>
      <c r="G71" s="70"/>
      <c r="H71" s="70"/>
      <c r="I71" s="70">
        <f t="shared" si="2"/>
        <v>445.692</v>
      </c>
      <c r="J71" s="70"/>
      <c r="K71" s="21">
        <f>ROUND(K65*1.3,2)</f>
        <v>311.51</v>
      </c>
      <c r="L71" s="21">
        <f t="shared" si="3"/>
        <v>373.81199999999995</v>
      </c>
      <c r="M71" s="21"/>
    </row>
    <row r="72" spans="1:13" ht="27" customHeight="1">
      <c r="A72" s="77" t="s">
        <v>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58"/>
    </row>
    <row r="73" spans="1:13" s="15" customFormat="1" ht="33" customHeight="1">
      <c r="A73" s="93" t="s">
        <v>0</v>
      </c>
      <c r="B73" s="112" t="s">
        <v>1</v>
      </c>
      <c r="C73" s="112" t="s">
        <v>34</v>
      </c>
      <c r="D73" s="112"/>
      <c r="E73" s="93" t="s">
        <v>38</v>
      </c>
      <c r="F73" s="93"/>
      <c r="G73" s="93"/>
      <c r="H73" s="93"/>
      <c r="I73" s="93"/>
      <c r="J73" s="93"/>
      <c r="K73" s="72" t="s">
        <v>35</v>
      </c>
      <c r="L73" s="92"/>
      <c r="M73" s="34"/>
    </row>
    <row r="74" spans="1:13" ht="16.5" customHeight="1" hidden="1" thickBot="1">
      <c r="A74" s="93"/>
      <c r="B74" s="112"/>
      <c r="C74" s="112"/>
      <c r="D74" s="112"/>
      <c r="E74" s="107" t="s">
        <v>17</v>
      </c>
      <c r="F74" s="107"/>
      <c r="G74" s="107"/>
      <c r="H74" s="107" t="s">
        <v>18</v>
      </c>
      <c r="I74" s="107"/>
      <c r="J74" s="107"/>
      <c r="K74" s="35"/>
      <c r="L74" s="35"/>
      <c r="M74" s="36"/>
    </row>
    <row r="75" spans="1:13" ht="18.75" hidden="1">
      <c r="A75" s="25">
        <v>1</v>
      </c>
      <c r="B75" s="25">
        <v>1</v>
      </c>
      <c r="C75" s="114" t="s">
        <v>6</v>
      </c>
      <c r="D75" s="114"/>
      <c r="E75" s="105">
        <f>198*1.2*1.15</f>
        <v>273.23999999999995</v>
      </c>
      <c r="F75" s="105"/>
      <c r="G75" s="105"/>
      <c r="H75" s="105"/>
      <c r="I75" s="105"/>
      <c r="J75" s="105"/>
      <c r="K75" s="74">
        <f>E75*1.2</f>
        <v>327.8879999999999</v>
      </c>
      <c r="L75" s="75"/>
      <c r="M75" s="38"/>
    </row>
    <row r="76" spans="1:13" ht="18.75">
      <c r="A76" s="39">
        <v>1</v>
      </c>
      <c r="B76" s="39">
        <v>2</v>
      </c>
      <c r="C76" s="113" t="s">
        <v>31</v>
      </c>
      <c r="D76" s="113"/>
      <c r="E76" s="74">
        <v>277.5168</v>
      </c>
      <c r="F76" s="106"/>
      <c r="G76" s="106"/>
      <c r="H76" s="106"/>
      <c r="I76" s="106"/>
      <c r="J76" s="75"/>
      <c r="K76" s="74">
        <v>333.02016</v>
      </c>
      <c r="L76" s="75"/>
      <c r="M76" s="38"/>
    </row>
    <row r="77" spans="1:13" ht="18.75" customHeight="1">
      <c r="A77" s="25">
        <v>2</v>
      </c>
      <c r="B77" s="90">
        <v>2</v>
      </c>
      <c r="C77" s="113" t="s">
        <v>28</v>
      </c>
      <c r="D77" s="113"/>
      <c r="E77" s="105">
        <v>357.95</v>
      </c>
      <c r="F77" s="105"/>
      <c r="G77" s="105"/>
      <c r="H77" s="105"/>
      <c r="I77" s="105"/>
      <c r="J77" s="105"/>
      <c r="K77" s="74">
        <v>429.53999999999996</v>
      </c>
      <c r="L77" s="75"/>
      <c r="M77" s="38"/>
    </row>
    <row r="78" spans="1:13" ht="18.75">
      <c r="A78" s="25">
        <v>3</v>
      </c>
      <c r="B78" s="90"/>
      <c r="C78" s="113" t="s">
        <v>27</v>
      </c>
      <c r="D78" s="113"/>
      <c r="E78" s="37">
        <v>242</v>
      </c>
      <c r="F78" s="105">
        <v>393.8</v>
      </c>
      <c r="G78" s="105"/>
      <c r="H78" s="105"/>
      <c r="I78" s="105"/>
      <c r="J78" s="105"/>
      <c r="K78" s="74">
        <v>472.56</v>
      </c>
      <c r="L78" s="75"/>
      <c r="M78" s="38"/>
    </row>
    <row r="79" spans="1:13" ht="32.25" customHeight="1">
      <c r="A79" s="39">
        <v>4</v>
      </c>
      <c r="B79" s="90"/>
      <c r="C79" s="113" t="s">
        <v>26</v>
      </c>
      <c r="D79" s="113"/>
      <c r="E79" s="105">
        <v>429.6</v>
      </c>
      <c r="F79" s="105"/>
      <c r="G79" s="105"/>
      <c r="H79" s="105"/>
      <c r="I79" s="105"/>
      <c r="J79" s="105"/>
      <c r="K79" s="74">
        <v>515.52</v>
      </c>
      <c r="L79" s="75"/>
      <c r="M79" s="38"/>
    </row>
    <row r="80" spans="1:13" ht="33.75" customHeight="1">
      <c r="A80" s="78" t="s">
        <v>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58"/>
    </row>
    <row r="81" spans="1:13" s="15" customFormat="1" ht="37.5" customHeight="1">
      <c r="A81" s="45" t="s">
        <v>0</v>
      </c>
      <c r="B81" s="51" t="s">
        <v>1</v>
      </c>
      <c r="C81" s="103" t="s">
        <v>34</v>
      </c>
      <c r="D81" s="104"/>
      <c r="E81" s="93" t="s">
        <v>39</v>
      </c>
      <c r="F81" s="93"/>
      <c r="G81" s="93"/>
      <c r="H81" s="93"/>
      <c r="I81" s="93"/>
      <c r="J81" s="93"/>
      <c r="K81" s="72" t="s">
        <v>35</v>
      </c>
      <c r="L81" s="73"/>
      <c r="M81" s="34"/>
    </row>
    <row r="82" spans="1:13" s="15" customFormat="1" ht="33.75" customHeight="1" hidden="1">
      <c r="A82" s="44">
        <v>1</v>
      </c>
      <c r="B82" s="44">
        <v>1</v>
      </c>
      <c r="C82" s="88" t="s">
        <v>29</v>
      </c>
      <c r="D82" s="88"/>
      <c r="E82" s="105">
        <f>247*1.4</f>
        <v>345.79999999999995</v>
      </c>
      <c r="F82" s="105"/>
      <c r="G82" s="105"/>
      <c r="H82" s="105"/>
      <c r="I82" s="105"/>
      <c r="J82" s="105"/>
      <c r="K82" s="74">
        <f>E82*1.2</f>
        <v>414.9599999999999</v>
      </c>
      <c r="L82" s="75"/>
      <c r="M82" s="46"/>
    </row>
    <row r="83" spans="1:13" s="15" customFormat="1" ht="21" customHeight="1">
      <c r="A83" s="13">
        <v>1</v>
      </c>
      <c r="B83" s="13">
        <v>2</v>
      </c>
      <c r="C83" s="88" t="s">
        <v>30</v>
      </c>
      <c r="D83" s="88"/>
      <c r="E83" s="105">
        <v>315.044</v>
      </c>
      <c r="F83" s="105"/>
      <c r="G83" s="105"/>
      <c r="H83" s="105"/>
      <c r="I83" s="105"/>
      <c r="J83" s="105"/>
      <c r="K83" s="74">
        <v>378.0528</v>
      </c>
      <c r="L83" s="75"/>
      <c r="M83" s="46"/>
    </row>
    <row r="84" spans="1:13" ht="36" customHeight="1">
      <c r="A84" s="79" t="s">
        <v>8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59"/>
    </row>
    <row r="85" spans="1:13" s="15" customFormat="1" ht="12.75" customHeight="1">
      <c r="A85" s="108" t="s">
        <v>0</v>
      </c>
      <c r="B85" s="80" t="s">
        <v>9</v>
      </c>
      <c r="C85" s="100"/>
      <c r="D85" s="100"/>
      <c r="E85" s="81"/>
      <c r="F85" s="108" t="s">
        <v>10</v>
      </c>
      <c r="G85" s="80" t="s">
        <v>39</v>
      </c>
      <c r="H85" s="100"/>
      <c r="I85" s="100"/>
      <c r="J85" s="81"/>
      <c r="K85" s="80" t="s">
        <v>35</v>
      </c>
      <c r="L85" s="81"/>
      <c r="M85" s="14"/>
    </row>
    <row r="86" spans="1:13" s="15" customFormat="1" ht="32.25" customHeight="1">
      <c r="A86" s="109"/>
      <c r="B86" s="82"/>
      <c r="C86" s="101"/>
      <c r="D86" s="101"/>
      <c r="E86" s="83"/>
      <c r="F86" s="109"/>
      <c r="G86" s="82"/>
      <c r="H86" s="101"/>
      <c r="I86" s="101"/>
      <c r="J86" s="83"/>
      <c r="K86" s="82"/>
      <c r="L86" s="83"/>
      <c r="M86" s="14"/>
    </row>
    <row r="87" spans="1:13" ht="33" customHeight="1">
      <c r="A87" s="110"/>
      <c r="B87" s="84"/>
      <c r="C87" s="102"/>
      <c r="D87" s="102"/>
      <c r="E87" s="85"/>
      <c r="F87" s="110"/>
      <c r="G87" s="84"/>
      <c r="H87" s="102"/>
      <c r="I87" s="102"/>
      <c r="J87" s="85"/>
      <c r="K87" s="84"/>
      <c r="L87" s="85"/>
      <c r="M87" s="40"/>
    </row>
    <row r="88" spans="1:13" ht="46.5" customHeight="1">
      <c r="A88" s="39">
        <v>1</v>
      </c>
      <c r="B88" s="89" t="s">
        <v>54</v>
      </c>
      <c r="C88" s="89"/>
      <c r="D88" s="89"/>
      <c r="E88" s="89"/>
      <c r="F88" s="65" t="s">
        <v>55</v>
      </c>
      <c r="G88" s="97">
        <v>45</v>
      </c>
      <c r="H88" s="98"/>
      <c r="I88" s="98"/>
      <c r="J88" s="99"/>
      <c r="K88" s="95">
        <v>54</v>
      </c>
      <c r="L88" s="96"/>
      <c r="M88" s="41"/>
    </row>
    <row r="89" spans="1:14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3" ht="29.25" customHeight="1">
      <c r="A90" s="71" t="s">
        <v>40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43"/>
    </row>
    <row r="91" spans="1:12" ht="12" customHeight="1">
      <c r="A91" s="53"/>
      <c r="B91" s="54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9.5" customHeight="1">
      <c r="A92" s="125" t="s">
        <v>50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ht="18.75" customHeight="1">
      <c r="A93" s="126" t="s">
        <v>53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s="42" customFormat="1" ht="80.25" customHeight="1">
      <c r="A94" s="71" t="s">
        <v>49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s="42" customFormat="1" ht="49.5" customHeight="1">
      <c r="A95" s="71" t="s">
        <v>45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1:12" s="42" customFormat="1" ht="34.5" customHeight="1">
      <c r="A96" s="71" t="s">
        <v>46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4" ht="15.75" customHeight="1">
      <c r="A97" s="71" t="s">
        <v>44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N97" s="64"/>
    </row>
    <row r="98" spans="1:14" ht="80.25" customHeight="1">
      <c r="A98" s="71" t="s">
        <v>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N98" s="64"/>
    </row>
    <row r="99" spans="1:14" ht="14.2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N99" s="64"/>
    </row>
    <row r="100" spans="1:12" ht="18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</sheetData>
  <sheetProtection/>
  <mergeCells count="184">
    <mergeCell ref="A97:L97"/>
    <mergeCell ref="A98:L98"/>
    <mergeCell ref="A95:L95"/>
    <mergeCell ref="A96:L96"/>
    <mergeCell ref="A94:L94"/>
    <mergeCell ref="K57:L57"/>
    <mergeCell ref="K41:L41"/>
    <mergeCell ref="F51:H51"/>
    <mergeCell ref="I67:J67"/>
    <mergeCell ref="A92:L92"/>
    <mergeCell ref="A93:L93"/>
    <mergeCell ref="I70:J70"/>
    <mergeCell ref="J2:L2"/>
    <mergeCell ref="J3:L3"/>
    <mergeCell ref="J4:L4"/>
    <mergeCell ref="J5:L5"/>
    <mergeCell ref="J6:L6"/>
    <mergeCell ref="F64:H64"/>
    <mergeCell ref="I68:J68"/>
    <mergeCell ref="F66:H66"/>
    <mergeCell ref="F67:H67"/>
    <mergeCell ref="F68:H68"/>
    <mergeCell ref="B77:B79"/>
    <mergeCell ref="F78:J78"/>
    <mergeCell ref="C66:D68"/>
    <mergeCell ref="C69:D71"/>
    <mergeCell ref="I69:J69"/>
    <mergeCell ref="A41:A42"/>
    <mergeCell ref="F71:H71"/>
    <mergeCell ref="I71:J71"/>
    <mergeCell ref="F69:H69"/>
    <mergeCell ref="F70:H70"/>
    <mergeCell ref="I66:J66"/>
    <mergeCell ref="C46:D48"/>
    <mergeCell ref="C49:D51"/>
    <mergeCell ref="I64:J64"/>
    <mergeCell ref="C63:D65"/>
    <mergeCell ref="F25:H25"/>
    <mergeCell ref="C60:D62"/>
    <mergeCell ref="F62:H62"/>
    <mergeCell ref="I47:J47"/>
    <mergeCell ref="A18:A19"/>
    <mergeCell ref="F45:H45"/>
    <mergeCell ref="F43:H43"/>
    <mergeCell ref="F44:H44"/>
    <mergeCell ref="F46:H46"/>
    <mergeCell ref="F47:H47"/>
    <mergeCell ref="I21:J21"/>
    <mergeCell ref="B41:B42"/>
    <mergeCell ref="C41:D42"/>
    <mergeCell ref="E41:J41"/>
    <mergeCell ref="B18:B19"/>
    <mergeCell ref="C18:D19"/>
    <mergeCell ref="F26:H26"/>
    <mergeCell ref="C24:D27"/>
    <mergeCell ref="F20:H20"/>
    <mergeCell ref="F27:H27"/>
    <mergeCell ref="I43:J43"/>
    <mergeCell ref="F22:H22"/>
    <mergeCell ref="H19:J19"/>
    <mergeCell ref="I27:J27"/>
    <mergeCell ref="E19:G19"/>
    <mergeCell ref="I24:J24"/>
    <mergeCell ref="F24:H24"/>
    <mergeCell ref="I23:J23"/>
    <mergeCell ref="F23:H23"/>
    <mergeCell ref="I20:J20"/>
    <mergeCell ref="I30:J30"/>
    <mergeCell ref="I31:J31"/>
    <mergeCell ref="I29:J29"/>
    <mergeCell ref="E42:G42"/>
    <mergeCell ref="F36:H36"/>
    <mergeCell ref="I35:J35"/>
    <mergeCell ref="F30:H30"/>
    <mergeCell ref="E58:G58"/>
    <mergeCell ref="A56:L56"/>
    <mergeCell ref="C20:D23"/>
    <mergeCell ref="H42:J42"/>
    <mergeCell ref="F49:H49"/>
    <mergeCell ref="I26:J26"/>
    <mergeCell ref="F50:H50"/>
    <mergeCell ref="I52:J52"/>
    <mergeCell ref="I53:J53"/>
    <mergeCell ref="F29:H29"/>
    <mergeCell ref="C43:D45"/>
    <mergeCell ref="F32:H32"/>
    <mergeCell ref="F65:H65"/>
    <mergeCell ref="I65:J65"/>
    <mergeCell ref="I63:J63"/>
    <mergeCell ref="F63:H63"/>
    <mergeCell ref="A55:L55"/>
    <mergeCell ref="C57:D59"/>
    <mergeCell ref="E57:J57"/>
    <mergeCell ref="H58:J58"/>
    <mergeCell ref="A73:A74"/>
    <mergeCell ref="B73:B74"/>
    <mergeCell ref="E81:J81"/>
    <mergeCell ref="C73:D74"/>
    <mergeCell ref="C78:D78"/>
    <mergeCell ref="E79:J79"/>
    <mergeCell ref="C75:D75"/>
    <mergeCell ref="C77:D77"/>
    <mergeCell ref="C79:D79"/>
    <mergeCell ref="C76:D76"/>
    <mergeCell ref="E74:G74"/>
    <mergeCell ref="A85:A87"/>
    <mergeCell ref="B85:E87"/>
    <mergeCell ref="A57:A59"/>
    <mergeCell ref="B57:B59"/>
    <mergeCell ref="H74:J74"/>
    <mergeCell ref="F85:F87"/>
    <mergeCell ref="E82:J82"/>
    <mergeCell ref="E83:J83"/>
    <mergeCell ref="C82:D82"/>
    <mergeCell ref="K88:L88"/>
    <mergeCell ref="G88:J88"/>
    <mergeCell ref="F60:H60"/>
    <mergeCell ref="C83:D83"/>
    <mergeCell ref="G85:J87"/>
    <mergeCell ref="C81:D81"/>
    <mergeCell ref="F61:H61"/>
    <mergeCell ref="E75:J75"/>
    <mergeCell ref="E76:J76"/>
    <mergeCell ref="E77:J77"/>
    <mergeCell ref="E73:J73"/>
    <mergeCell ref="F33:H33"/>
    <mergeCell ref="F34:H34"/>
    <mergeCell ref="I54:J54"/>
    <mergeCell ref="I49:J49"/>
    <mergeCell ref="I61:J61"/>
    <mergeCell ref="I59:J59"/>
    <mergeCell ref="I62:J62"/>
    <mergeCell ref="F59:G59"/>
    <mergeCell ref="I34:J34"/>
    <mergeCell ref="F54:H54"/>
    <mergeCell ref="F52:H52"/>
    <mergeCell ref="F53:H53"/>
    <mergeCell ref="F48:H48"/>
    <mergeCell ref="I48:J48"/>
    <mergeCell ref="I32:J32"/>
    <mergeCell ref="F35:H35"/>
    <mergeCell ref="I45:J45"/>
    <mergeCell ref="I44:J44"/>
    <mergeCell ref="I46:J46"/>
    <mergeCell ref="B88:E88"/>
    <mergeCell ref="I37:J37"/>
    <mergeCell ref="I51:J51"/>
    <mergeCell ref="I50:J50"/>
    <mergeCell ref="F37:H37"/>
    <mergeCell ref="C52:D54"/>
    <mergeCell ref="C33:D37"/>
    <mergeCell ref="A39:L39"/>
    <mergeCell ref="A40:L40"/>
    <mergeCell ref="K73:L73"/>
    <mergeCell ref="F31:H31"/>
    <mergeCell ref="I36:J36"/>
    <mergeCell ref="A17:L17"/>
    <mergeCell ref="K18:L18"/>
    <mergeCell ref="I33:J33"/>
    <mergeCell ref="C28:D32"/>
    <mergeCell ref="I25:J25"/>
    <mergeCell ref="E18:J18"/>
    <mergeCell ref="F21:H21"/>
    <mergeCell ref="F28:H28"/>
    <mergeCell ref="A100:L100"/>
    <mergeCell ref="A72:L72"/>
    <mergeCell ref="A80:L80"/>
    <mergeCell ref="A84:L84"/>
    <mergeCell ref="K79:L79"/>
    <mergeCell ref="K83:L83"/>
    <mergeCell ref="K85:L87"/>
    <mergeCell ref="K77:L77"/>
    <mergeCell ref="K78:L78"/>
    <mergeCell ref="K82:L82"/>
    <mergeCell ref="A8:L13"/>
    <mergeCell ref="I22:J22"/>
    <mergeCell ref="A14:L14"/>
    <mergeCell ref="A16:L16"/>
    <mergeCell ref="I60:J60"/>
    <mergeCell ref="A90:L90"/>
    <mergeCell ref="K81:L81"/>
    <mergeCell ref="K75:L75"/>
    <mergeCell ref="K76:L76"/>
    <mergeCell ref="I28:J28"/>
  </mergeCells>
  <printOptions horizontalCentered="1"/>
  <pageMargins left="1.1811023622047245" right="0.3937007874015748" top="0.7874015748031497" bottom="0.7874015748031497" header="0.1968503937007874" footer="0.1968503937007874"/>
  <pageSetup horizontalDpi="600" verticalDpi="600" orientation="portrait" paperSize="9" scale="7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2022-09-16T06:33:44Z</cp:lastPrinted>
  <dcterms:created xsi:type="dcterms:W3CDTF">2015-12-21T09:20:00Z</dcterms:created>
  <dcterms:modified xsi:type="dcterms:W3CDTF">2022-09-20T12:32:27Z</dcterms:modified>
  <cp:category/>
  <cp:version/>
  <cp:contentType/>
  <cp:contentStatus/>
</cp:coreProperties>
</file>